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22年整合项目统计表" sheetId="1" r:id="rId1"/>
  </sheets>
  <definedNames>
    <definedName name="_xlnm.Print_Titles" localSheetId="0">'2022年整合项目统计表'!$A:$B</definedName>
  </definedNames>
  <calcPr fullCalcOnLoad="1"/>
</workbook>
</file>

<file path=xl/sharedStrings.xml><?xml version="1.0" encoding="utf-8"?>
<sst xmlns="http://schemas.openxmlformats.org/spreadsheetml/2006/main" count="43" uniqueCount="35">
  <si>
    <t>附表1</t>
  </si>
  <si>
    <t>海原县2023年脱贫攻坚同乡村振兴有效衔接农业产业到户项目中央衔接资金分配表（年初）</t>
  </si>
  <si>
    <t>序号</t>
  </si>
  <si>
    <t>乡镇名称</t>
  </si>
  <si>
    <t>拨付产业
资金（万元）</t>
  </si>
  <si>
    <t>新增高端基础母牛补贴项目（头）</t>
  </si>
  <si>
    <t>资金
（万元）</t>
  </si>
  <si>
    <t>新增基础母羊补贴项目（只）</t>
  </si>
  <si>
    <t>新增生猪养殖补贴项目（头）</t>
  </si>
  <si>
    <t>见犊补母项目（头）</t>
  </si>
  <si>
    <t>中央资金
（万元）</t>
  </si>
  <si>
    <t>饲草（含饲用玉米）种植补贴项目（亩）</t>
  </si>
  <si>
    <t>新建及改建80平米棚圈补贴项目                                 （座）</t>
  </si>
  <si>
    <t>马铃薯种植补贴项目（亩）</t>
  </si>
  <si>
    <t>秋杂粮种植
补贴项目（亩）</t>
  </si>
  <si>
    <t>瓜菜种补贴植项目（亩)</t>
  </si>
  <si>
    <t>油料种植
补贴项目(亩）</t>
  </si>
  <si>
    <t>合计</t>
  </si>
  <si>
    <t>西安镇</t>
  </si>
  <si>
    <t>高崖乡</t>
  </si>
  <si>
    <t>三河镇</t>
  </si>
  <si>
    <t>关庄乡</t>
  </si>
  <si>
    <t>史店乡</t>
  </si>
  <si>
    <t>甘城乡</t>
  </si>
  <si>
    <t>红羊乡</t>
  </si>
  <si>
    <t>郑旗乡</t>
  </si>
  <si>
    <t>七营镇</t>
  </si>
  <si>
    <t>李俊乡</t>
  </si>
  <si>
    <t>九彩乡</t>
  </si>
  <si>
    <t>李旺镇</t>
  </si>
  <si>
    <t>海城镇</t>
  </si>
  <si>
    <t>贾塘乡</t>
  </si>
  <si>
    <t>树台乡</t>
  </si>
  <si>
    <t>曹洼乡</t>
  </si>
  <si>
    <t>关桥乡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</si>
</sst>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 numFmtId="179" formatCode="0.0_);[Red]\(0.0\)"/>
  </numFmts>
  <fonts count="51">
    <font>
      <sz val="12"/>
      <name val="宋体"/>
      <family val="0"/>
    </font>
    <font>
      <sz val="11"/>
      <name val="宋体"/>
      <family val="0"/>
    </font>
    <font>
      <sz val="12"/>
      <color indexed="10"/>
      <name val="宋体"/>
      <family val="0"/>
    </font>
    <font>
      <sz val="22"/>
      <name val="方正小标宋简体"/>
      <family val="4"/>
    </font>
    <font>
      <b/>
      <sz val="9"/>
      <color indexed="8"/>
      <name val="宋体"/>
      <family val="0"/>
    </font>
    <font>
      <sz val="9"/>
      <color indexed="8"/>
      <name val="宋体"/>
      <family val="0"/>
    </font>
    <font>
      <b/>
      <sz val="10"/>
      <color indexed="8"/>
      <name val="宋体"/>
      <family val="0"/>
    </font>
    <font>
      <sz val="10"/>
      <name val="宋体"/>
      <family val="0"/>
    </font>
    <font>
      <b/>
      <sz val="10"/>
      <name val="宋体"/>
      <family val="0"/>
    </font>
    <font>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0"/>
      <name val="Calibri"/>
      <family val="0"/>
    </font>
    <font>
      <b/>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49">
    <xf numFmtId="0" fontId="0" fillId="0" borderId="0" xfId="0" applyAlignment="1">
      <alignment vertical="center"/>
    </xf>
    <xf numFmtId="0" fontId="48" fillId="0" borderId="0" xfId="0" applyFont="1" applyFill="1" applyAlignment="1">
      <alignment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ill="1" applyAlignment="1">
      <alignment vertical="center"/>
    </xf>
    <xf numFmtId="0" fontId="48" fillId="0" borderId="0" xfId="0" applyFont="1" applyFill="1"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4"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5" fillId="0" borderId="11" xfId="0" applyFont="1" applyFill="1" applyBorder="1" applyAlignment="1">
      <alignment horizontal="center" vertical="center" wrapText="1"/>
    </xf>
    <xf numFmtId="0" fontId="4" fillId="0" borderId="10" xfId="0" applyFont="1" applyFill="1" applyBorder="1" applyAlignment="1" applyProtection="1">
      <alignment vertical="center" wrapText="1"/>
      <protection/>
    </xf>
    <xf numFmtId="176" fontId="6" fillId="0" borderId="10" xfId="0" applyNumberFormat="1" applyFont="1" applyFill="1" applyBorder="1" applyAlignment="1" applyProtection="1">
      <alignment horizontal="center" vertical="center" wrapText="1"/>
      <protection/>
    </xf>
    <xf numFmtId="0" fontId="49"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177" fontId="8" fillId="0" borderId="10" xfId="0" applyNumberFormat="1" applyFont="1" applyFill="1" applyBorder="1" applyAlignment="1" applyProtection="1">
      <alignment horizontal="center" vertical="center" wrapText="1"/>
      <protection/>
    </xf>
    <xf numFmtId="0" fontId="8" fillId="0" borderId="10" xfId="0" applyFont="1" applyFill="1" applyBorder="1" applyAlignment="1">
      <alignment horizontal="center" vertical="center"/>
    </xf>
    <xf numFmtId="178" fontId="8" fillId="0" borderId="10" xfId="0" applyNumberFormat="1" applyFont="1" applyFill="1" applyBorder="1" applyAlignment="1">
      <alignment horizontal="center" vertical="center"/>
    </xf>
    <xf numFmtId="0" fontId="8" fillId="0" borderId="10" xfId="0" applyFont="1" applyFill="1" applyBorder="1" applyAlignment="1">
      <alignment horizontal="center" vertical="center"/>
    </xf>
    <xf numFmtId="178" fontId="8" fillId="0" borderId="10" xfId="0" applyNumberFormat="1" applyFont="1" applyFill="1" applyBorder="1" applyAlignment="1" applyProtection="1">
      <alignment horizontal="center" vertical="center" wrapText="1"/>
      <protection/>
    </xf>
    <xf numFmtId="0" fontId="50" fillId="0" borderId="10" xfId="0" applyFont="1" applyFill="1" applyBorder="1" applyAlignment="1">
      <alignment horizontal="center" vertical="center"/>
    </xf>
    <xf numFmtId="0" fontId="49" fillId="0" borderId="10" xfId="0" applyFont="1" applyFill="1" applyBorder="1" applyAlignment="1">
      <alignment horizontal="center" vertical="center"/>
    </xf>
    <xf numFmtId="0" fontId="8" fillId="0" borderId="10" xfId="0" applyNumberFormat="1" applyFont="1" applyFill="1" applyBorder="1" applyAlignment="1">
      <alignment horizontal="center" vertical="center" shrinkToFit="1"/>
    </xf>
    <xf numFmtId="0" fontId="8" fillId="0" borderId="10" xfId="0" applyFont="1" applyFill="1" applyBorder="1" applyAlignment="1">
      <alignment horizontal="center" vertical="center"/>
    </xf>
    <xf numFmtId="0" fontId="50" fillId="0" borderId="10" xfId="0" applyFont="1" applyFill="1" applyBorder="1" applyAlignment="1">
      <alignment horizontal="center" vertical="center"/>
    </xf>
    <xf numFmtId="176" fontId="8" fillId="0" borderId="10" xfId="0" applyNumberFormat="1" applyFont="1" applyFill="1" applyBorder="1" applyAlignment="1" applyProtection="1">
      <alignment horizontal="center" vertical="center" wrapText="1"/>
      <protection/>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xf>
    <xf numFmtId="177" fontId="6" fillId="0" borderId="10" xfId="0" applyNumberFormat="1" applyFont="1" applyFill="1" applyBorder="1" applyAlignment="1" applyProtection="1">
      <alignment horizontal="center" vertical="center" wrapText="1"/>
      <protection/>
    </xf>
    <xf numFmtId="0" fontId="8" fillId="0" borderId="10"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0" fontId="0" fillId="0" borderId="0" xfId="0" applyAlignment="1">
      <alignment vertical="center"/>
    </xf>
    <xf numFmtId="0" fontId="7" fillId="0" borderId="0" xfId="0" applyFont="1" applyAlignment="1">
      <alignment horizontal="left" vertical="center"/>
    </xf>
    <xf numFmtId="0" fontId="9" fillId="0" borderId="10" xfId="0" applyFont="1" applyFill="1" applyBorder="1" applyAlignment="1">
      <alignment horizontal="center" vertical="center" wrapText="1"/>
    </xf>
    <xf numFmtId="179" fontId="8" fillId="0" borderId="10" xfId="0" applyNumberFormat="1" applyFont="1" applyFill="1" applyBorder="1" applyAlignment="1" applyProtection="1">
      <alignment horizontal="center" vertical="center" wrapText="1"/>
      <protection/>
    </xf>
    <xf numFmtId="176" fontId="8" fillId="0" borderId="10" xfId="0" applyNumberFormat="1" applyFont="1" applyFill="1" applyBorder="1" applyAlignment="1">
      <alignment horizontal="center" vertical="center"/>
    </xf>
    <xf numFmtId="177" fontId="8" fillId="0" borderId="10" xfId="0" applyNumberFormat="1" applyFont="1" applyFill="1" applyBorder="1" applyAlignment="1">
      <alignment horizontal="center" vertical="center"/>
    </xf>
    <xf numFmtId="176" fontId="8" fillId="0" borderId="10" xfId="0" applyNumberFormat="1" applyFont="1" applyBorder="1" applyAlignment="1">
      <alignment horizontal="center" vertical="center"/>
    </xf>
    <xf numFmtId="176" fontId="8" fillId="0" borderId="10" xfId="0" applyNumberFormat="1" applyFont="1" applyFill="1" applyBorder="1" applyAlignment="1">
      <alignment horizontal="center" vertical="center"/>
    </xf>
    <xf numFmtId="176" fontId="8" fillId="0" borderId="10" xfId="0" applyNumberFormat="1" applyFont="1" applyFill="1" applyBorder="1" applyAlignment="1">
      <alignment horizontal="center" vertical="center"/>
    </xf>
    <xf numFmtId="176" fontId="8" fillId="0" borderId="10" xfId="0" applyNumberFormat="1" applyFont="1" applyFill="1" applyBorder="1" applyAlignment="1">
      <alignment horizontal="center" vertical="center"/>
    </xf>
    <xf numFmtId="176" fontId="8"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179" fontId="8" fillId="0" borderId="10" xfId="0" applyNumberFormat="1" applyFont="1" applyFill="1" applyBorder="1" applyAlignment="1">
      <alignment horizontal="center" vertical="center"/>
    </xf>
    <xf numFmtId="0" fontId="8" fillId="0" borderId="10" xfId="0" applyFont="1" applyFill="1" applyBorder="1" applyAlignment="1">
      <alignment horizontal="center" vertical="center"/>
    </xf>
    <xf numFmtId="176" fontId="8"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22"/>
  <sheetViews>
    <sheetView tabSelected="1" workbookViewId="0" topLeftCell="B1">
      <pane ySplit="4" topLeftCell="A5" activePane="bottomLeft" state="frozen"/>
      <selection pane="bottomLeft" activeCell="Y10" sqref="Y10"/>
    </sheetView>
  </sheetViews>
  <sheetFormatPr defaultColWidth="9.00390625" defaultRowHeight="14.25"/>
  <cols>
    <col min="1" max="1" width="4.25390625" style="0" customWidth="1"/>
    <col min="2" max="2" width="7.50390625" style="0" customWidth="1"/>
    <col min="3" max="3" width="10.50390625" style="0" customWidth="1"/>
    <col min="4" max="4" width="8.875" style="0" customWidth="1"/>
    <col min="5" max="5" width="9.25390625" style="0" customWidth="1"/>
    <col min="6" max="6" width="8.50390625" style="0" customWidth="1"/>
    <col min="7" max="7" width="9.375" style="0" customWidth="1"/>
    <col min="8" max="8" width="8.875" style="0" customWidth="1"/>
    <col min="9" max="9" width="7.375" style="0" customWidth="1"/>
    <col min="10" max="10" width="7.50390625" style="0" customWidth="1"/>
    <col min="11" max="11" width="8.875" style="0" customWidth="1"/>
    <col min="12" max="12" width="10.50390625" style="0" customWidth="1"/>
    <col min="13" max="13" width="9.75390625" style="0" customWidth="1"/>
    <col min="14" max="14" width="8.375" style="0" customWidth="1"/>
    <col min="15" max="15" width="8.125" style="0" customWidth="1"/>
    <col min="16" max="16" width="9.375" style="0" customWidth="1"/>
    <col min="17" max="17" width="9.625" style="0" customWidth="1"/>
    <col min="18" max="18" width="11.75390625" style="0" customWidth="1"/>
    <col min="19" max="19" width="9.375" style="0" customWidth="1"/>
    <col min="20" max="20" width="9.875" style="0" customWidth="1"/>
    <col min="21" max="21" width="10.125" style="0" customWidth="1"/>
    <col min="22" max="22" width="9.00390625" style="0" customWidth="1"/>
    <col min="23" max="23" width="9.50390625" style="0" customWidth="1"/>
  </cols>
  <sheetData>
    <row r="1" spans="1:2" ht="14.25">
      <c r="A1" s="6" t="s">
        <v>0</v>
      </c>
      <c r="B1" s="6"/>
    </row>
    <row r="2" spans="1:23" ht="39.75" customHeight="1">
      <c r="A2" s="7" t="s">
        <v>1</v>
      </c>
      <c r="B2" s="7"/>
      <c r="C2" s="7"/>
      <c r="D2" s="7"/>
      <c r="E2" s="7"/>
      <c r="F2" s="7"/>
      <c r="G2" s="7"/>
      <c r="H2" s="7"/>
      <c r="I2" s="7"/>
      <c r="J2" s="7"/>
      <c r="K2" s="7"/>
      <c r="L2" s="7"/>
      <c r="M2" s="7"/>
      <c r="N2" s="7"/>
      <c r="O2" s="7"/>
      <c r="P2" s="7"/>
      <c r="Q2" s="7"/>
      <c r="R2" s="7"/>
      <c r="S2" s="7"/>
      <c r="T2" s="7"/>
      <c r="U2" s="7"/>
      <c r="V2" s="7"/>
      <c r="W2" s="7"/>
    </row>
    <row r="3" spans="1:23" ht="48" customHeight="1">
      <c r="A3" s="8" t="s">
        <v>2</v>
      </c>
      <c r="B3" s="8" t="s">
        <v>3</v>
      </c>
      <c r="C3" s="9" t="s">
        <v>4</v>
      </c>
      <c r="D3" s="10" t="s">
        <v>5</v>
      </c>
      <c r="E3" s="10" t="s">
        <v>6</v>
      </c>
      <c r="F3" s="10" t="s">
        <v>7</v>
      </c>
      <c r="G3" s="10" t="s">
        <v>6</v>
      </c>
      <c r="H3" s="10" t="s">
        <v>8</v>
      </c>
      <c r="I3" s="10" t="s">
        <v>6</v>
      </c>
      <c r="J3" s="10" t="s">
        <v>9</v>
      </c>
      <c r="K3" s="10" t="s">
        <v>10</v>
      </c>
      <c r="L3" s="10" t="s">
        <v>11</v>
      </c>
      <c r="M3" s="10" t="s">
        <v>6</v>
      </c>
      <c r="N3" s="10" t="s">
        <v>12</v>
      </c>
      <c r="O3" s="10" t="s">
        <v>6</v>
      </c>
      <c r="P3" s="34" t="s">
        <v>13</v>
      </c>
      <c r="Q3" s="10" t="s">
        <v>6</v>
      </c>
      <c r="R3" s="34" t="s">
        <v>14</v>
      </c>
      <c r="S3" s="10" t="s">
        <v>6</v>
      </c>
      <c r="T3" s="34" t="s">
        <v>15</v>
      </c>
      <c r="U3" s="10" t="s">
        <v>6</v>
      </c>
      <c r="V3" s="43" t="s">
        <v>16</v>
      </c>
      <c r="W3" s="44" t="s">
        <v>6</v>
      </c>
    </row>
    <row r="4" spans="1:23" ht="27" customHeight="1">
      <c r="A4" s="11" t="s">
        <v>17</v>
      </c>
      <c r="B4" s="11"/>
      <c r="C4" s="12">
        <f>E4+G4+I4+K4+M4+O4+Q4+S4+U4+W4</f>
        <v>12200</v>
      </c>
      <c r="D4" s="12">
        <f aca="true" t="shared" si="0" ref="D4:M4">SUM(D5:D21)</f>
        <v>5000</v>
      </c>
      <c r="E4" s="12">
        <f t="shared" si="0"/>
        <v>1000</v>
      </c>
      <c r="F4" s="12">
        <f t="shared" si="0"/>
        <v>65000</v>
      </c>
      <c r="G4" s="12">
        <f t="shared" si="0"/>
        <v>1950</v>
      </c>
      <c r="H4" s="12">
        <f t="shared" si="0"/>
        <v>8000</v>
      </c>
      <c r="I4" s="12">
        <f t="shared" si="0"/>
        <v>400</v>
      </c>
      <c r="J4" s="12">
        <f t="shared" si="0"/>
        <v>15000</v>
      </c>
      <c r="K4" s="12">
        <f t="shared" si="0"/>
        <v>1500</v>
      </c>
      <c r="L4" s="12">
        <f t="shared" si="0"/>
        <v>250000</v>
      </c>
      <c r="M4" s="12">
        <f t="shared" si="0"/>
        <v>3750</v>
      </c>
      <c r="N4" s="12">
        <f aca="true" t="shared" si="1" ref="N4:X4">SUM(N5:N21)</f>
        <v>500</v>
      </c>
      <c r="O4" s="12">
        <f t="shared" si="1"/>
        <v>300</v>
      </c>
      <c r="P4" s="12">
        <f t="shared" si="1"/>
        <v>50000</v>
      </c>
      <c r="Q4" s="12">
        <f t="shared" si="1"/>
        <v>1000</v>
      </c>
      <c r="R4" s="12">
        <f t="shared" si="1"/>
        <v>100000</v>
      </c>
      <c r="S4" s="12">
        <f t="shared" si="1"/>
        <v>1500</v>
      </c>
      <c r="T4" s="12">
        <f t="shared" si="1"/>
        <v>25000</v>
      </c>
      <c r="U4" s="12">
        <f t="shared" si="1"/>
        <v>500</v>
      </c>
      <c r="V4" s="12">
        <f t="shared" si="1"/>
        <v>20000</v>
      </c>
      <c r="W4" s="12">
        <f t="shared" si="1"/>
        <v>300</v>
      </c>
    </row>
    <row r="5" spans="1:23" s="1" customFormat="1" ht="27" customHeight="1">
      <c r="A5" s="13">
        <v>1</v>
      </c>
      <c r="B5" s="14" t="s">
        <v>18</v>
      </c>
      <c r="C5" s="15">
        <f aca="true" t="shared" si="2" ref="C5:C21">E5+G5+I5+K5+M5+O5+Q5+S5+U5+W5</f>
        <v>1135.3</v>
      </c>
      <c r="D5" s="16">
        <v>490</v>
      </c>
      <c r="E5" s="17">
        <f>D5*0.2</f>
        <v>98</v>
      </c>
      <c r="F5" s="18">
        <v>9000</v>
      </c>
      <c r="G5" s="19">
        <f>F5*0.03</f>
        <v>270</v>
      </c>
      <c r="H5" s="18">
        <v>2000</v>
      </c>
      <c r="I5" s="19">
        <f>H5*0.05</f>
        <v>100</v>
      </c>
      <c r="J5" s="18">
        <v>1228</v>
      </c>
      <c r="K5" s="35">
        <v>122.8</v>
      </c>
      <c r="L5" s="36">
        <v>12000</v>
      </c>
      <c r="M5" s="37">
        <f>L5*0.015</f>
        <v>180</v>
      </c>
      <c r="N5" s="18">
        <v>20</v>
      </c>
      <c r="O5" s="19">
        <f>N5*0.6</f>
        <v>12</v>
      </c>
      <c r="P5" s="36">
        <v>1000</v>
      </c>
      <c r="Q5" s="35">
        <f>P5*0.02</f>
        <v>20</v>
      </c>
      <c r="R5" s="16">
        <v>14000</v>
      </c>
      <c r="S5" s="15">
        <f>R5*0.015</f>
        <v>210</v>
      </c>
      <c r="T5" s="27">
        <v>5000</v>
      </c>
      <c r="U5" s="45">
        <f>T5*0.02</f>
        <v>100</v>
      </c>
      <c r="V5" s="26">
        <v>1500</v>
      </c>
      <c r="W5" s="15">
        <f>V5*0.015</f>
        <v>22.5</v>
      </c>
    </row>
    <row r="6" spans="1:23" s="2" customFormat="1" ht="27" customHeight="1">
      <c r="A6" s="13">
        <v>2</v>
      </c>
      <c r="B6" s="14" t="s">
        <v>19</v>
      </c>
      <c r="C6" s="15">
        <f t="shared" si="2"/>
        <v>378.5</v>
      </c>
      <c r="D6" s="20">
        <v>40</v>
      </c>
      <c r="E6" s="17">
        <f aca="true" t="shared" si="3" ref="E6:E21">D6*0.2</f>
        <v>8</v>
      </c>
      <c r="F6" s="18">
        <v>1500</v>
      </c>
      <c r="G6" s="19">
        <f aca="true" t="shared" si="4" ref="G6:G21">F6*0.03</f>
        <v>45</v>
      </c>
      <c r="H6" s="20">
        <v>100</v>
      </c>
      <c r="I6" s="19">
        <f aca="true" t="shared" si="5" ref="I6:I21">H6*0.05</f>
        <v>5</v>
      </c>
      <c r="J6" s="20">
        <v>780</v>
      </c>
      <c r="K6" s="35">
        <v>78</v>
      </c>
      <c r="L6" s="36">
        <v>13000</v>
      </c>
      <c r="M6" s="37">
        <f aca="true" t="shared" si="6" ref="M6:M21">L6*0.015</f>
        <v>195</v>
      </c>
      <c r="N6" s="20">
        <v>10</v>
      </c>
      <c r="O6" s="19">
        <f aca="true" t="shared" si="7" ref="O6:O21">N6*0.6</f>
        <v>6</v>
      </c>
      <c r="P6" s="36">
        <v>500</v>
      </c>
      <c r="Q6" s="35">
        <f aca="true" t="shared" si="8" ref="Q6:Q21">P6*0.02</f>
        <v>10</v>
      </c>
      <c r="R6" s="16">
        <v>1000</v>
      </c>
      <c r="S6" s="15">
        <f aca="true" t="shared" si="9" ref="S6:S21">R6*0.015</f>
        <v>15</v>
      </c>
      <c r="T6" s="26">
        <v>600</v>
      </c>
      <c r="U6" s="45">
        <f aca="true" t="shared" si="10" ref="U6:U21">T6*0.02</f>
        <v>12</v>
      </c>
      <c r="V6" s="26">
        <v>300</v>
      </c>
      <c r="W6" s="15">
        <f aca="true" t="shared" si="11" ref="W6:W21">V6*0.015</f>
        <v>4.5</v>
      </c>
    </row>
    <row r="7" spans="1:23" s="3" customFormat="1" ht="27" customHeight="1">
      <c r="A7" s="21">
        <v>3</v>
      </c>
      <c r="B7" s="14" t="s">
        <v>20</v>
      </c>
      <c r="C7" s="15">
        <f t="shared" si="2"/>
        <v>633</v>
      </c>
      <c r="D7" s="22">
        <v>190</v>
      </c>
      <c r="E7" s="17">
        <f t="shared" si="3"/>
        <v>38</v>
      </c>
      <c r="F7" s="23">
        <v>2500</v>
      </c>
      <c r="G7" s="19">
        <f t="shared" si="4"/>
        <v>75</v>
      </c>
      <c r="H7" s="22">
        <v>800</v>
      </c>
      <c r="I7" s="19">
        <f t="shared" si="5"/>
        <v>40</v>
      </c>
      <c r="J7" s="22">
        <v>1260</v>
      </c>
      <c r="K7" s="35">
        <v>126</v>
      </c>
      <c r="L7" s="38">
        <v>20000</v>
      </c>
      <c r="M7" s="37">
        <f t="shared" si="6"/>
        <v>300</v>
      </c>
      <c r="N7" s="22">
        <v>20</v>
      </c>
      <c r="O7" s="19">
        <f t="shared" si="7"/>
        <v>12</v>
      </c>
      <c r="P7" s="39">
        <v>500</v>
      </c>
      <c r="Q7" s="35">
        <f t="shared" si="8"/>
        <v>10</v>
      </c>
      <c r="R7" s="46">
        <v>1000</v>
      </c>
      <c r="S7" s="15">
        <f t="shared" si="9"/>
        <v>15</v>
      </c>
      <c r="T7" s="22">
        <v>700</v>
      </c>
      <c r="U7" s="45">
        <f t="shared" si="10"/>
        <v>14</v>
      </c>
      <c r="V7" s="22">
        <v>200</v>
      </c>
      <c r="W7" s="15">
        <f t="shared" si="11"/>
        <v>3</v>
      </c>
    </row>
    <row r="8" spans="1:23" s="2" customFormat="1" ht="27" customHeight="1">
      <c r="A8" s="13">
        <v>4</v>
      </c>
      <c r="B8" s="14" t="s">
        <v>21</v>
      </c>
      <c r="C8" s="15">
        <f t="shared" si="2"/>
        <v>554</v>
      </c>
      <c r="D8" s="20">
        <v>50</v>
      </c>
      <c r="E8" s="17">
        <f t="shared" si="3"/>
        <v>10</v>
      </c>
      <c r="F8" s="18">
        <v>5000</v>
      </c>
      <c r="G8" s="19">
        <f t="shared" si="4"/>
        <v>150</v>
      </c>
      <c r="H8" s="20">
        <v>700</v>
      </c>
      <c r="I8" s="19">
        <f t="shared" si="5"/>
        <v>35</v>
      </c>
      <c r="J8" s="20">
        <v>180</v>
      </c>
      <c r="K8" s="35">
        <v>18</v>
      </c>
      <c r="L8" s="36">
        <v>6500</v>
      </c>
      <c r="M8" s="37">
        <f t="shared" si="6"/>
        <v>97.5</v>
      </c>
      <c r="N8" s="20">
        <v>10</v>
      </c>
      <c r="O8" s="19">
        <f t="shared" si="7"/>
        <v>6</v>
      </c>
      <c r="P8" s="36">
        <v>10000</v>
      </c>
      <c r="Q8" s="35">
        <f t="shared" si="8"/>
        <v>200</v>
      </c>
      <c r="R8" s="16">
        <v>1500</v>
      </c>
      <c r="S8" s="15">
        <f t="shared" si="9"/>
        <v>22.5</v>
      </c>
      <c r="T8" s="26"/>
      <c r="U8" s="45"/>
      <c r="V8" s="26">
        <v>1000</v>
      </c>
      <c r="W8" s="15">
        <f t="shared" si="11"/>
        <v>15</v>
      </c>
    </row>
    <row r="9" spans="1:23" s="1" customFormat="1" ht="27" customHeight="1">
      <c r="A9" s="13">
        <v>5</v>
      </c>
      <c r="B9" s="14" t="s">
        <v>22</v>
      </c>
      <c r="C9" s="15">
        <f t="shared" si="2"/>
        <v>900</v>
      </c>
      <c r="D9" s="24">
        <v>370</v>
      </c>
      <c r="E9" s="17">
        <f t="shared" si="3"/>
        <v>74</v>
      </c>
      <c r="F9" s="18">
        <v>5000</v>
      </c>
      <c r="G9" s="19">
        <f t="shared" si="4"/>
        <v>150</v>
      </c>
      <c r="H9" s="24">
        <v>200</v>
      </c>
      <c r="I9" s="19">
        <f t="shared" si="5"/>
        <v>10</v>
      </c>
      <c r="J9" s="24">
        <v>1140</v>
      </c>
      <c r="K9" s="35">
        <v>114</v>
      </c>
      <c r="L9" s="36">
        <v>18000</v>
      </c>
      <c r="M9" s="37">
        <f t="shared" si="6"/>
        <v>270</v>
      </c>
      <c r="N9" s="24">
        <v>10</v>
      </c>
      <c r="O9" s="19">
        <f t="shared" si="7"/>
        <v>6</v>
      </c>
      <c r="P9" s="36">
        <v>3500</v>
      </c>
      <c r="Q9" s="35">
        <f t="shared" si="8"/>
        <v>70</v>
      </c>
      <c r="R9" s="16">
        <v>12000</v>
      </c>
      <c r="S9" s="15">
        <f t="shared" si="9"/>
        <v>180</v>
      </c>
      <c r="T9" s="26">
        <v>700</v>
      </c>
      <c r="U9" s="45">
        <f t="shared" si="10"/>
        <v>14</v>
      </c>
      <c r="V9" s="26">
        <v>800</v>
      </c>
      <c r="W9" s="15">
        <f t="shared" si="11"/>
        <v>12</v>
      </c>
    </row>
    <row r="10" spans="1:23" s="4" customFormat="1" ht="27" customHeight="1">
      <c r="A10" s="13">
        <v>6</v>
      </c>
      <c r="B10" s="14" t="s">
        <v>23</v>
      </c>
      <c r="C10" s="15">
        <f t="shared" si="2"/>
        <v>342.5</v>
      </c>
      <c r="D10" s="24">
        <v>50</v>
      </c>
      <c r="E10" s="17">
        <f t="shared" si="3"/>
        <v>10</v>
      </c>
      <c r="F10" s="18">
        <v>300</v>
      </c>
      <c r="G10" s="19">
        <f t="shared" si="4"/>
        <v>9</v>
      </c>
      <c r="H10" s="24">
        <v>220</v>
      </c>
      <c r="I10" s="19">
        <f t="shared" si="5"/>
        <v>11</v>
      </c>
      <c r="J10" s="24">
        <v>160</v>
      </c>
      <c r="K10" s="35">
        <v>16</v>
      </c>
      <c r="L10" s="36">
        <v>15000</v>
      </c>
      <c r="M10" s="37">
        <f t="shared" si="6"/>
        <v>225</v>
      </c>
      <c r="N10" s="24">
        <v>20</v>
      </c>
      <c r="O10" s="19">
        <f t="shared" si="7"/>
        <v>12</v>
      </c>
      <c r="P10" s="36">
        <v>800</v>
      </c>
      <c r="Q10" s="35">
        <f t="shared" si="8"/>
        <v>16</v>
      </c>
      <c r="R10" s="16">
        <v>2000</v>
      </c>
      <c r="S10" s="15">
        <f t="shared" si="9"/>
        <v>30</v>
      </c>
      <c r="T10" s="26">
        <v>300</v>
      </c>
      <c r="U10" s="45">
        <f t="shared" si="10"/>
        <v>6</v>
      </c>
      <c r="V10" s="26">
        <v>500</v>
      </c>
      <c r="W10" s="15">
        <f t="shared" si="11"/>
        <v>7.5</v>
      </c>
    </row>
    <row r="11" spans="1:23" s="2" customFormat="1" ht="27" customHeight="1">
      <c r="A11" s="13">
        <v>7</v>
      </c>
      <c r="B11" s="14" t="s">
        <v>24</v>
      </c>
      <c r="C11" s="15">
        <f t="shared" si="2"/>
        <v>832</v>
      </c>
      <c r="D11" s="24">
        <v>180</v>
      </c>
      <c r="E11" s="17">
        <f t="shared" si="3"/>
        <v>36</v>
      </c>
      <c r="F11" s="18">
        <v>2100</v>
      </c>
      <c r="G11" s="19">
        <f t="shared" si="4"/>
        <v>63</v>
      </c>
      <c r="H11" s="24">
        <v>380</v>
      </c>
      <c r="I11" s="19">
        <f t="shared" si="5"/>
        <v>19</v>
      </c>
      <c r="J11" s="24">
        <v>600</v>
      </c>
      <c r="K11" s="35">
        <v>60</v>
      </c>
      <c r="L11" s="36">
        <v>10000</v>
      </c>
      <c r="M11" s="37">
        <f t="shared" si="6"/>
        <v>150</v>
      </c>
      <c r="N11" s="24">
        <v>15</v>
      </c>
      <c r="O11" s="19">
        <f t="shared" si="7"/>
        <v>9</v>
      </c>
      <c r="P11" s="36">
        <v>15000</v>
      </c>
      <c r="Q11" s="35">
        <f t="shared" si="8"/>
        <v>300</v>
      </c>
      <c r="R11" s="16">
        <v>12000</v>
      </c>
      <c r="S11" s="15">
        <f t="shared" si="9"/>
        <v>180</v>
      </c>
      <c r="T11" s="26"/>
      <c r="U11" s="45"/>
      <c r="V11" s="26">
        <v>1000</v>
      </c>
      <c r="W11" s="15">
        <f t="shared" si="11"/>
        <v>15</v>
      </c>
    </row>
    <row r="12" spans="1:23" s="2" customFormat="1" ht="27" customHeight="1">
      <c r="A12" s="13">
        <v>8</v>
      </c>
      <c r="B12" s="14" t="s">
        <v>25</v>
      </c>
      <c r="C12" s="15">
        <f t="shared" si="2"/>
        <v>938</v>
      </c>
      <c r="D12" s="18">
        <v>550</v>
      </c>
      <c r="E12" s="17">
        <f t="shared" si="3"/>
        <v>110</v>
      </c>
      <c r="F12" s="25">
        <v>7000</v>
      </c>
      <c r="G12" s="19">
        <f t="shared" si="4"/>
        <v>210</v>
      </c>
      <c r="H12" s="24"/>
      <c r="I12" s="19">
        <f t="shared" si="5"/>
        <v>0</v>
      </c>
      <c r="J12" s="24">
        <v>1200</v>
      </c>
      <c r="K12" s="35">
        <v>120</v>
      </c>
      <c r="L12" s="36">
        <v>17000</v>
      </c>
      <c r="M12" s="37">
        <f t="shared" si="6"/>
        <v>255</v>
      </c>
      <c r="N12" s="24">
        <v>50</v>
      </c>
      <c r="O12" s="19">
        <f t="shared" si="7"/>
        <v>30</v>
      </c>
      <c r="P12" s="36">
        <v>900</v>
      </c>
      <c r="Q12" s="35">
        <f t="shared" si="8"/>
        <v>18</v>
      </c>
      <c r="R12" s="16">
        <v>8000</v>
      </c>
      <c r="S12" s="15">
        <f t="shared" si="9"/>
        <v>120</v>
      </c>
      <c r="T12" s="26">
        <v>3000</v>
      </c>
      <c r="U12" s="45">
        <f t="shared" si="10"/>
        <v>60</v>
      </c>
      <c r="V12" s="27">
        <v>1000</v>
      </c>
      <c r="W12" s="15">
        <f t="shared" si="11"/>
        <v>15</v>
      </c>
    </row>
    <row r="13" spans="1:23" s="2" customFormat="1" ht="27" customHeight="1">
      <c r="A13" s="13">
        <v>9</v>
      </c>
      <c r="B13" s="14" t="s">
        <v>26</v>
      </c>
      <c r="C13" s="15">
        <f t="shared" si="2"/>
        <v>854</v>
      </c>
      <c r="D13" s="26">
        <v>560</v>
      </c>
      <c r="E13" s="17">
        <f t="shared" si="3"/>
        <v>112</v>
      </c>
      <c r="F13" s="26">
        <v>7500</v>
      </c>
      <c r="G13" s="19">
        <f t="shared" si="4"/>
        <v>225</v>
      </c>
      <c r="H13" s="26">
        <v>650</v>
      </c>
      <c r="I13" s="19">
        <f t="shared" si="5"/>
        <v>32.5</v>
      </c>
      <c r="J13" s="26">
        <v>1140</v>
      </c>
      <c r="K13" s="35">
        <v>114</v>
      </c>
      <c r="L13" s="40">
        <v>17000</v>
      </c>
      <c r="M13" s="37">
        <f t="shared" si="6"/>
        <v>255</v>
      </c>
      <c r="N13" s="26">
        <v>30</v>
      </c>
      <c r="O13" s="19">
        <f t="shared" si="7"/>
        <v>18</v>
      </c>
      <c r="P13" s="40">
        <v>400</v>
      </c>
      <c r="Q13" s="35">
        <f t="shared" si="8"/>
        <v>8</v>
      </c>
      <c r="R13" s="26">
        <v>4000</v>
      </c>
      <c r="S13" s="15">
        <f t="shared" si="9"/>
        <v>60</v>
      </c>
      <c r="T13" s="26">
        <v>500</v>
      </c>
      <c r="U13" s="45">
        <f t="shared" si="10"/>
        <v>10</v>
      </c>
      <c r="V13" s="26">
        <v>1300</v>
      </c>
      <c r="W13" s="15">
        <f t="shared" si="11"/>
        <v>19.5</v>
      </c>
    </row>
    <row r="14" spans="1:23" s="4" customFormat="1" ht="27" customHeight="1">
      <c r="A14" s="13">
        <v>10</v>
      </c>
      <c r="B14" s="14" t="s">
        <v>27</v>
      </c>
      <c r="C14" s="15">
        <f t="shared" si="2"/>
        <v>227.5</v>
      </c>
      <c r="D14" s="24">
        <v>100</v>
      </c>
      <c r="E14" s="17">
        <f t="shared" si="3"/>
        <v>20</v>
      </c>
      <c r="F14" s="18">
        <v>700</v>
      </c>
      <c r="G14" s="19">
        <f t="shared" si="4"/>
        <v>21</v>
      </c>
      <c r="H14" s="24">
        <v>120</v>
      </c>
      <c r="I14" s="19">
        <f t="shared" si="5"/>
        <v>6</v>
      </c>
      <c r="J14" s="24">
        <v>330</v>
      </c>
      <c r="K14" s="35">
        <v>33</v>
      </c>
      <c r="L14" s="36">
        <v>7000</v>
      </c>
      <c r="M14" s="37">
        <f t="shared" si="6"/>
        <v>105</v>
      </c>
      <c r="N14" s="24">
        <v>30</v>
      </c>
      <c r="O14" s="19">
        <f t="shared" si="7"/>
        <v>18</v>
      </c>
      <c r="P14" s="36">
        <v>400</v>
      </c>
      <c r="Q14" s="35">
        <f t="shared" si="8"/>
        <v>8</v>
      </c>
      <c r="R14" s="16">
        <v>500</v>
      </c>
      <c r="S14" s="15">
        <f t="shared" si="9"/>
        <v>7.5</v>
      </c>
      <c r="T14" s="26"/>
      <c r="U14" s="45"/>
      <c r="V14" s="26">
        <v>600</v>
      </c>
      <c r="W14" s="15">
        <f t="shared" si="11"/>
        <v>9</v>
      </c>
    </row>
    <row r="15" spans="1:23" s="4" customFormat="1" ht="27" customHeight="1">
      <c r="A15" s="13">
        <v>11</v>
      </c>
      <c r="B15" s="14" t="s">
        <v>28</v>
      </c>
      <c r="C15" s="15">
        <f t="shared" si="2"/>
        <v>134.2</v>
      </c>
      <c r="D15" s="24">
        <v>160</v>
      </c>
      <c r="E15" s="17">
        <f t="shared" si="3"/>
        <v>32</v>
      </c>
      <c r="F15" s="18">
        <v>1100</v>
      </c>
      <c r="G15" s="19">
        <f t="shared" si="4"/>
        <v>33</v>
      </c>
      <c r="H15" s="24"/>
      <c r="I15" s="19">
        <f t="shared" si="5"/>
        <v>0</v>
      </c>
      <c r="J15" s="24">
        <v>162</v>
      </c>
      <c r="K15" s="35">
        <v>16.2</v>
      </c>
      <c r="L15" s="36">
        <v>1500</v>
      </c>
      <c r="M15" s="37">
        <f t="shared" si="6"/>
        <v>22.5</v>
      </c>
      <c r="N15" s="24">
        <v>15</v>
      </c>
      <c r="O15" s="19">
        <f t="shared" si="7"/>
        <v>9</v>
      </c>
      <c r="P15" s="36">
        <v>400</v>
      </c>
      <c r="Q15" s="35">
        <f t="shared" si="8"/>
        <v>8</v>
      </c>
      <c r="R15" s="16">
        <v>500</v>
      </c>
      <c r="S15" s="15">
        <f t="shared" si="9"/>
        <v>7.5</v>
      </c>
      <c r="T15" s="26"/>
      <c r="U15" s="45"/>
      <c r="V15" s="26">
        <v>400</v>
      </c>
      <c r="W15" s="15">
        <f t="shared" si="11"/>
        <v>6</v>
      </c>
    </row>
    <row r="16" spans="1:23" s="2" customFormat="1" ht="27" customHeight="1">
      <c r="A16" s="13">
        <v>12</v>
      </c>
      <c r="B16" s="14" t="s">
        <v>29</v>
      </c>
      <c r="C16" s="15">
        <f t="shared" si="2"/>
        <v>622.5</v>
      </c>
      <c r="D16" s="27">
        <v>240</v>
      </c>
      <c r="E16" s="17">
        <f t="shared" si="3"/>
        <v>48</v>
      </c>
      <c r="F16" s="18">
        <v>1400</v>
      </c>
      <c r="G16" s="19">
        <f t="shared" si="4"/>
        <v>42</v>
      </c>
      <c r="H16" s="27">
        <v>140</v>
      </c>
      <c r="I16" s="19">
        <f t="shared" si="5"/>
        <v>7</v>
      </c>
      <c r="J16" s="27">
        <v>1300</v>
      </c>
      <c r="K16" s="35">
        <v>130</v>
      </c>
      <c r="L16" s="36">
        <v>18000</v>
      </c>
      <c r="M16" s="37">
        <f t="shared" si="6"/>
        <v>270</v>
      </c>
      <c r="N16" s="27">
        <v>100</v>
      </c>
      <c r="O16" s="19">
        <f t="shared" si="7"/>
        <v>60</v>
      </c>
      <c r="P16" s="36">
        <v>500</v>
      </c>
      <c r="Q16" s="35">
        <f t="shared" si="8"/>
        <v>10</v>
      </c>
      <c r="R16" s="16">
        <v>1500</v>
      </c>
      <c r="S16" s="15">
        <f t="shared" si="9"/>
        <v>22.5</v>
      </c>
      <c r="T16" s="27">
        <v>1500</v>
      </c>
      <c r="U16" s="45">
        <f t="shared" si="10"/>
        <v>30</v>
      </c>
      <c r="V16" s="47">
        <v>200</v>
      </c>
      <c r="W16" s="15">
        <f t="shared" si="11"/>
        <v>3</v>
      </c>
    </row>
    <row r="17" spans="1:23" s="2" customFormat="1" ht="27" customHeight="1">
      <c r="A17" s="13">
        <v>13</v>
      </c>
      <c r="B17" s="14" t="s">
        <v>30</v>
      </c>
      <c r="C17" s="28">
        <f t="shared" si="2"/>
        <v>956</v>
      </c>
      <c r="D17" s="29">
        <v>450</v>
      </c>
      <c r="E17" s="17">
        <f t="shared" si="3"/>
        <v>90</v>
      </c>
      <c r="F17" s="27">
        <v>8000</v>
      </c>
      <c r="G17" s="19">
        <f t="shared" si="4"/>
        <v>240</v>
      </c>
      <c r="H17" s="29">
        <v>620</v>
      </c>
      <c r="I17" s="19">
        <f t="shared" si="5"/>
        <v>31</v>
      </c>
      <c r="J17" s="29">
        <v>900</v>
      </c>
      <c r="K17" s="35">
        <v>90</v>
      </c>
      <c r="L17" s="41">
        <v>15000</v>
      </c>
      <c r="M17" s="37">
        <f t="shared" si="6"/>
        <v>225</v>
      </c>
      <c r="N17" s="29">
        <v>60</v>
      </c>
      <c r="O17" s="19">
        <f t="shared" si="7"/>
        <v>36</v>
      </c>
      <c r="P17" s="41">
        <v>800</v>
      </c>
      <c r="Q17" s="35">
        <f t="shared" si="8"/>
        <v>16</v>
      </c>
      <c r="R17" s="27">
        <v>10000</v>
      </c>
      <c r="S17" s="15">
        <f t="shared" si="9"/>
        <v>150</v>
      </c>
      <c r="T17" s="29">
        <v>3000</v>
      </c>
      <c r="U17" s="45">
        <f t="shared" si="10"/>
        <v>60</v>
      </c>
      <c r="V17" s="29">
        <v>1200</v>
      </c>
      <c r="W17" s="15">
        <f t="shared" si="11"/>
        <v>18</v>
      </c>
    </row>
    <row r="18" spans="1:23" s="5" customFormat="1" ht="27" customHeight="1">
      <c r="A18" s="21">
        <v>14</v>
      </c>
      <c r="B18" s="14" t="s">
        <v>31</v>
      </c>
      <c r="C18" s="28">
        <f t="shared" si="2"/>
        <v>907</v>
      </c>
      <c r="D18" s="30">
        <v>480</v>
      </c>
      <c r="E18" s="17">
        <f t="shared" si="3"/>
        <v>96</v>
      </c>
      <c r="F18" s="31">
        <v>4000</v>
      </c>
      <c r="G18" s="19">
        <f t="shared" si="4"/>
        <v>120</v>
      </c>
      <c r="H18" s="30">
        <v>140</v>
      </c>
      <c r="I18" s="19">
        <f t="shared" si="5"/>
        <v>7</v>
      </c>
      <c r="J18" s="30">
        <v>1500</v>
      </c>
      <c r="K18" s="35">
        <v>150</v>
      </c>
      <c r="L18" s="42">
        <v>23000</v>
      </c>
      <c r="M18" s="37">
        <f t="shared" si="6"/>
        <v>345</v>
      </c>
      <c r="N18" s="30">
        <v>20</v>
      </c>
      <c r="O18" s="19">
        <f t="shared" si="7"/>
        <v>12</v>
      </c>
      <c r="P18" s="36">
        <v>1000</v>
      </c>
      <c r="Q18" s="35">
        <f t="shared" si="8"/>
        <v>20</v>
      </c>
      <c r="R18" s="48">
        <v>8000</v>
      </c>
      <c r="S18" s="15">
        <f t="shared" si="9"/>
        <v>120</v>
      </c>
      <c r="T18" s="30">
        <v>200</v>
      </c>
      <c r="U18" s="45">
        <f t="shared" si="10"/>
        <v>4</v>
      </c>
      <c r="V18" s="30">
        <v>2200</v>
      </c>
      <c r="W18" s="15">
        <f t="shared" si="11"/>
        <v>33</v>
      </c>
    </row>
    <row r="19" spans="1:23" s="2" customFormat="1" ht="27" customHeight="1">
      <c r="A19" s="13">
        <v>15</v>
      </c>
      <c r="B19" s="14" t="s">
        <v>32</v>
      </c>
      <c r="C19" s="28">
        <f t="shared" si="2"/>
        <v>1222.5</v>
      </c>
      <c r="D19" s="26">
        <v>720</v>
      </c>
      <c r="E19" s="17">
        <f t="shared" si="3"/>
        <v>144</v>
      </c>
      <c r="F19" s="18">
        <v>6000</v>
      </c>
      <c r="G19" s="19">
        <f t="shared" si="4"/>
        <v>180</v>
      </c>
      <c r="H19" s="26">
        <v>290</v>
      </c>
      <c r="I19" s="19">
        <f t="shared" si="5"/>
        <v>14.5</v>
      </c>
      <c r="J19" s="26">
        <v>1260</v>
      </c>
      <c r="K19" s="35">
        <v>126</v>
      </c>
      <c r="L19" s="36">
        <v>20000</v>
      </c>
      <c r="M19" s="37">
        <f t="shared" si="6"/>
        <v>300</v>
      </c>
      <c r="N19" s="16">
        <v>30</v>
      </c>
      <c r="O19" s="19">
        <f t="shared" si="7"/>
        <v>18</v>
      </c>
      <c r="P19" s="36">
        <v>13000</v>
      </c>
      <c r="Q19" s="35">
        <f t="shared" si="8"/>
        <v>260</v>
      </c>
      <c r="R19" s="16">
        <v>10000</v>
      </c>
      <c r="S19" s="15">
        <f t="shared" si="9"/>
        <v>150</v>
      </c>
      <c r="T19" s="26"/>
      <c r="U19" s="45"/>
      <c r="V19" s="26">
        <v>2000</v>
      </c>
      <c r="W19" s="15">
        <f t="shared" si="11"/>
        <v>30</v>
      </c>
    </row>
    <row r="20" spans="1:23" s="2" customFormat="1" ht="27" customHeight="1">
      <c r="A20" s="13">
        <v>16</v>
      </c>
      <c r="B20" s="14" t="s">
        <v>33</v>
      </c>
      <c r="C20" s="28">
        <f t="shared" si="2"/>
        <v>559</v>
      </c>
      <c r="D20" s="27">
        <v>150</v>
      </c>
      <c r="E20" s="17">
        <f t="shared" si="3"/>
        <v>30</v>
      </c>
      <c r="F20" s="27">
        <v>1900</v>
      </c>
      <c r="G20" s="19">
        <f t="shared" si="4"/>
        <v>57</v>
      </c>
      <c r="H20" s="27">
        <v>540</v>
      </c>
      <c r="I20" s="19">
        <f t="shared" si="5"/>
        <v>27</v>
      </c>
      <c r="J20" s="27">
        <v>720</v>
      </c>
      <c r="K20" s="35">
        <v>72</v>
      </c>
      <c r="L20" s="41">
        <v>12000</v>
      </c>
      <c r="M20" s="37">
        <f t="shared" si="6"/>
        <v>180</v>
      </c>
      <c r="N20" s="27">
        <v>20</v>
      </c>
      <c r="O20" s="19">
        <f t="shared" si="7"/>
        <v>12</v>
      </c>
      <c r="P20" s="41">
        <v>800</v>
      </c>
      <c r="Q20" s="35">
        <f t="shared" si="8"/>
        <v>16</v>
      </c>
      <c r="R20" s="27">
        <v>6000</v>
      </c>
      <c r="S20" s="15">
        <f t="shared" si="9"/>
        <v>90</v>
      </c>
      <c r="T20" s="27"/>
      <c r="U20" s="45"/>
      <c r="V20" s="27">
        <v>5000</v>
      </c>
      <c r="W20" s="15">
        <f t="shared" si="11"/>
        <v>75</v>
      </c>
    </row>
    <row r="21" spans="1:23" s="2" customFormat="1" ht="27" customHeight="1">
      <c r="A21" s="13">
        <v>17</v>
      </c>
      <c r="B21" s="14" t="s">
        <v>34</v>
      </c>
      <c r="C21" s="28">
        <f t="shared" si="2"/>
        <v>1004</v>
      </c>
      <c r="D21" s="26">
        <v>220</v>
      </c>
      <c r="E21" s="17">
        <f t="shared" si="3"/>
        <v>44</v>
      </c>
      <c r="F21" s="26">
        <v>2000</v>
      </c>
      <c r="G21" s="19">
        <f t="shared" si="4"/>
        <v>60</v>
      </c>
      <c r="H21" s="27">
        <v>1100</v>
      </c>
      <c r="I21" s="19">
        <f t="shared" si="5"/>
        <v>55</v>
      </c>
      <c r="J21" s="26">
        <v>1140</v>
      </c>
      <c r="K21" s="35">
        <v>114</v>
      </c>
      <c r="L21" s="42">
        <v>25000</v>
      </c>
      <c r="M21" s="37">
        <f t="shared" si="6"/>
        <v>375</v>
      </c>
      <c r="N21" s="26">
        <v>40</v>
      </c>
      <c r="O21" s="19">
        <f t="shared" si="7"/>
        <v>24</v>
      </c>
      <c r="P21" s="36">
        <v>500</v>
      </c>
      <c r="Q21" s="35">
        <f t="shared" si="8"/>
        <v>10</v>
      </c>
      <c r="R21" s="16">
        <v>8000</v>
      </c>
      <c r="S21" s="15">
        <f t="shared" si="9"/>
        <v>120</v>
      </c>
      <c r="T21" s="26">
        <v>9500</v>
      </c>
      <c r="U21" s="45">
        <f t="shared" si="10"/>
        <v>190</v>
      </c>
      <c r="V21" s="26">
        <v>800</v>
      </c>
      <c r="W21" s="15">
        <f t="shared" si="11"/>
        <v>12</v>
      </c>
    </row>
    <row r="22" spans="1:16" ht="30" customHeight="1">
      <c r="A22" s="32"/>
      <c r="B22" s="32"/>
      <c r="C22" s="32"/>
      <c r="D22" s="33"/>
      <c r="E22" s="33"/>
      <c r="F22" s="33"/>
      <c r="G22" s="33"/>
      <c r="H22" s="33"/>
      <c r="I22" s="33"/>
      <c r="J22" s="33"/>
      <c r="K22" s="33"/>
      <c r="L22" s="33"/>
      <c r="M22" s="33"/>
      <c r="N22" s="33"/>
      <c r="O22" s="33"/>
      <c r="P22" s="33"/>
    </row>
  </sheetData>
  <sheetProtection/>
  <mergeCells count="3">
    <mergeCell ref="A1:B1"/>
    <mergeCell ref="A2:W2"/>
    <mergeCell ref="D22:P22"/>
  </mergeCells>
  <printOptions horizontalCentered="1"/>
  <pageMargins left="0.16111111111111112" right="0.16111111111111112" top="0.9048611111111111" bottom="0.7041666666666667" header="0.5118055555555555" footer="0.5118055555555555"/>
  <pageSetup fitToHeight="0" horizontalDpi="600" verticalDpi="600" orientation="landscape" paperSize="9" scale="5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2019-01-23T10:17:37Z</cp:lastPrinted>
  <dcterms:created xsi:type="dcterms:W3CDTF">2018-01-19T08:00:52Z</dcterms:created>
  <dcterms:modified xsi:type="dcterms:W3CDTF">2023-05-08T08:59:13Z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KSOReadingLayo">
    <vt:bool>true</vt:bool>
  </property>
  <property fmtid="{D5CDD505-2E9C-101B-9397-08002B2CF9AE}" pid="5" name="I">
    <vt:lpwstr>85259784E4BB4B789BE4FBF8925B736A_13</vt:lpwstr>
  </property>
</Properties>
</file>